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/>
  <mc:AlternateContent xmlns:mc="http://schemas.openxmlformats.org/markup-compatibility/2006">
    <mc:Choice Requires="x15">
      <x15ac:absPath xmlns:x15ac="http://schemas.microsoft.com/office/spreadsheetml/2010/11/ac" url="C:\Users\cuilei\Documents\WXWork\1688856303807273\Cache\File\2026-07\"/>
    </mc:Choice>
  </mc:AlternateContent>
  <xr:revisionPtr revIDLastSave="0" documentId="13_ncr:1_{AACD3416-B3EF-42EA-AB21-ACAE398A4599}" xr6:coauthVersionLast="47" xr6:coauthVersionMax="47" xr10:uidLastSave="{00000000-0000-0000-0000-000000000000}"/>
  <bookViews>
    <workbookView xWindow="-110" yWindow="-110" windowWidth="22620" windowHeight="13500" xr2:uid="{00000000-000D-0000-FFFF-FFFF00000000}"/>
  </bookViews>
  <sheets>
    <sheet name="报价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1" i="1" l="1"/>
  <c r="E32" i="1" l="1"/>
  <c r="H32" i="1" s="1"/>
  <c r="H27" i="1"/>
  <c r="K27" i="1" s="1"/>
  <c r="H11" i="1"/>
  <c r="K11" i="1" s="1"/>
  <c r="K35" i="1"/>
  <c r="H10" i="1"/>
  <c r="K10" i="1" s="1"/>
  <c r="H16" i="1"/>
  <c r="H22" i="1"/>
  <c r="K22" i="1" s="1"/>
  <c r="H21" i="1"/>
  <c r="K21" i="1" s="1"/>
  <c r="H15" i="1"/>
  <c r="K15" i="1" s="1"/>
  <c r="H14" i="1"/>
  <c r="K14" i="1" s="1"/>
  <c r="H23" i="1"/>
  <c r="K23" i="1" s="1"/>
  <c r="H28" i="1"/>
  <c r="K28" i="1" s="1"/>
  <c r="H26" i="1"/>
  <c r="K26" i="1" s="1"/>
  <c r="H20" i="1"/>
  <c r="K20" i="1" s="1"/>
  <c r="H9" i="1"/>
  <c r="K9" i="1" s="1"/>
  <c r="K37" i="1"/>
  <c r="K34" i="1"/>
  <c r="K38" i="1" s="1"/>
  <c r="K24" i="1" l="1"/>
  <c r="K16" i="1"/>
  <c r="H17" i="1"/>
  <c r="K17" i="1" s="1"/>
  <c r="K29" i="1"/>
  <c r="K12" i="1"/>
  <c r="K18" i="1" l="1"/>
  <c r="K40" i="1" s="1"/>
  <c r="K41" i="1" l="1"/>
</calcChain>
</file>

<file path=xl/sharedStrings.xml><?xml version="1.0" encoding="utf-8"?>
<sst xmlns="http://schemas.openxmlformats.org/spreadsheetml/2006/main" count="120" uniqueCount="84">
  <si>
    <t>几 何 鸟 家 居</t>
  </si>
  <si>
    <t>联系电话：________</t>
  </si>
  <si>
    <t>房屋面积：________</t>
  </si>
  <si>
    <t>序号</t>
  </si>
  <si>
    <t>分类</t>
  </si>
  <si>
    <t>项目名称</t>
  </si>
  <si>
    <t>规格说明</t>
  </si>
  <si>
    <t>长(m)</t>
  </si>
  <si>
    <t>宽/深(m)</t>
  </si>
  <si>
    <t>高(m)</t>
  </si>
  <si>
    <t>数量</t>
  </si>
  <si>
    <t>单位</t>
  </si>
  <si>
    <t>单价(元)</t>
  </si>
  <si>
    <t>小计(元)</t>
  </si>
  <si>
    <t>备注</t>
  </si>
  <si>
    <t>平方米</t>
  </si>
  <si>
    <t>五金</t>
  </si>
  <si>
    <t>托底抽</t>
  </si>
  <si>
    <t>抽屉（含阻尼）</t>
  </si>
  <si>
    <t>个</t>
  </si>
  <si>
    <t>五金 小计</t>
  </si>
  <si>
    <t>合　　计</t>
  </si>
  <si>
    <t>含税 1.0%</t>
  </si>
  <si>
    <t>最 终 报 价</t>
  </si>
  <si>
    <t>温馨提示</t>
  </si>
  <si>
    <t>1. 本报价为预估报价，最终价格以实际复尺设计方案为准</t>
  </si>
  <si>
    <t>2. 柜体投影面积报价：按柜体正面 宽(m) × 高(m) 计算，含柜体+柜门+标配铰链+层板</t>
  </si>
  <si>
    <t>3. 深度标准600mm以内；超标另议</t>
  </si>
  <si>
    <t>4. 五金如需升级进口品牌（百隆/海蒂诗），另行报价</t>
  </si>
  <si>
    <t>5. 黄色底纹的 数量/单价 列可直接修改，小计和合计会自动更新</t>
  </si>
  <si>
    <t>6. 本报价有效期30天</t>
  </si>
  <si>
    <t>7. 款到生产，工期30天（以打款日期次日计算，不含法定节假日）</t>
  </si>
  <si>
    <t>客户签字：________________</t>
  </si>
  <si>
    <t>几何鸟家居：________________</t>
  </si>
  <si>
    <t>日    期：________________</t>
  </si>
  <si>
    <t>设 计 师：夏令</t>
    <phoneticPr fontId="11" type="noConversion"/>
  </si>
  <si>
    <t>平方米</t>
    <phoneticPr fontId="11" type="noConversion"/>
  </si>
  <si>
    <t>洞洞板</t>
    <phoneticPr fontId="11" type="noConversion"/>
  </si>
  <si>
    <t>鞋柜</t>
    <phoneticPr fontId="11" type="noConversion"/>
  </si>
  <si>
    <t>洗衣机柜</t>
    <phoneticPr fontId="11" type="noConversion"/>
  </si>
  <si>
    <t>浴室边柜</t>
    <phoneticPr fontId="11" type="noConversion"/>
  </si>
  <si>
    <t>客餐厅 小计</t>
    <phoneticPr fontId="11" type="noConversion"/>
  </si>
  <si>
    <t>客餐厅</t>
    <phoneticPr fontId="11" type="noConversion"/>
  </si>
  <si>
    <t>延米</t>
    <phoneticPr fontId="11" type="noConversion"/>
  </si>
  <si>
    <t>项目地址：朝阳区水碓子小区13号楼208</t>
    <phoneticPr fontId="11" type="noConversion"/>
  </si>
  <si>
    <t>客户姓名：苏女士</t>
    <phoneticPr fontId="11" type="noConversion"/>
  </si>
  <si>
    <t>爱格H3303</t>
    <phoneticPr fontId="11" type="noConversion"/>
  </si>
  <si>
    <t>一、客餐厅</t>
    <phoneticPr fontId="11" type="noConversion"/>
  </si>
  <si>
    <t>三、小孩房</t>
    <phoneticPr fontId="11" type="noConversion"/>
  </si>
  <si>
    <t>衣柜</t>
    <phoneticPr fontId="11" type="noConversion"/>
  </si>
  <si>
    <t>四、主卧</t>
    <phoneticPr fontId="11" type="noConversion"/>
  </si>
  <si>
    <t>衣柜+书桌书柜</t>
    <phoneticPr fontId="11" type="noConversion"/>
  </si>
  <si>
    <t>衣柜一</t>
    <phoneticPr fontId="11" type="noConversion"/>
  </si>
  <si>
    <t>衣柜二</t>
    <phoneticPr fontId="11" type="noConversion"/>
  </si>
  <si>
    <t>书桌</t>
    <phoneticPr fontId="11" type="noConversion"/>
  </si>
  <si>
    <t>个</t>
    <phoneticPr fontId="11" type="noConversion"/>
  </si>
  <si>
    <t>拉手</t>
    <phoneticPr fontId="11" type="noConversion"/>
  </si>
  <si>
    <t>客厅 小计</t>
    <phoneticPr fontId="11" type="noConversion"/>
  </si>
  <si>
    <t>小孩房 小计</t>
    <phoneticPr fontId="11" type="noConversion"/>
  </si>
  <si>
    <t>主卧 小计</t>
    <phoneticPr fontId="11" type="noConversion"/>
  </si>
  <si>
    <t>苏女士2320 定制报价单 · 预估报价单</t>
    <phoneticPr fontId="11" type="noConversion"/>
  </si>
  <si>
    <t>二、洗漱厅</t>
    <phoneticPr fontId="11" type="noConversion"/>
  </si>
  <si>
    <t>洗漱厅</t>
    <phoneticPr fontId="11" type="noConversion"/>
  </si>
  <si>
    <t>报价日期：2026年7月19日</t>
    <phoneticPr fontId="11" type="noConversion"/>
  </si>
  <si>
    <t>浴室柜上柜</t>
    <phoneticPr fontId="11" type="noConversion"/>
  </si>
  <si>
    <t>18mm背板</t>
    <phoneticPr fontId="11" type="noConversion"/>
  </si>
  <si>
    <t>书桌吊柜</t>
    <phoneticPr fontId="11" type="noConversion"/>
  </si>
  <si>
    <t>块</t>
    <phoneticPr fontId="11" type="noConversion"/>
  </si>
  <si>
    <t>升级18背板</t>
    <phoneticPr fontId="11" type="noConversion"/>
  </si>
  <si>
    <t>（18厚板）</t>
    <phoneticPr fontId="11" type="noConversion"/>
  </si>
  <si>
    <t>层板见光板</t>
    <phoneticPr fontId="11" type="noConversion"/>
  </si>
  <si>
    <t>爱格H3331</t>
  </si>
  <si>
    <t>爱格H3331</t>
    <phoneticPr fontId="11" type="noConversion"/>
  </si>
  <si>
    <t>备注：五金瑞丽卡萨，板材名称爱格H3331和H3303</t>
    <phoneticPr fontId="11" type="noConversion"/>
  </si>
  <si>
    <t>五金</t>
    <phoneticPr fontId="11" type="noConversion"/>
  </si>
  <si>
    <t>见光板</t>
    <phoneticPr fontId="11" type="noConversion"/>
  </si>
  <si>
    <t>六、五金 · 配件</t>
    <phoneticPr fontId="11" type="noConversion"/>
  </si>
  <si>
    <t>厨房</t>
    <phoneticPr fontId="11" type="noConversion"/>
  </si>
  <si>
    <t>厕所浴室柜</t>
    <phoneticPr fontId="11" type="noConversion"/>
  </si>
  <si>
    <t>厕所</t>
    <phoneticPr fontId="11" type="noConversion"/>
  </si>
  <si>
    <t>铝（颜色北欧木）</t>
    <phoneticPr fontId="11" type="noConversion"/>
  </si>
  <si>
    <t>（优惠380）</t>
    <phoneticPr fontId="11" type="noConversion"/>
  </si>
  <si>
    <r>
      <t>（</t>
    </r>
    <r>
      <rPr>
        <sz val="12"/>
        <color theme="1"/>
        <rFont val="宋体"/>
        <family val="3"/>
        <charset val="134"/>
      </rPr>
      <t>最终</t>
    </r>
    <r>
      <rPr>
        <b/>
        <sz val="12"/>
        <color theme="1"/>
        <rFont val="宋体"/>
        <family val="3"/>
        <charset val="134"/>
      </rPr>
      <t>成交价40102）</t>
    </r>
    <phoneticPr fontId="11" type="noConversion"/>
  </si>
  <si>
    <t xml:space="preserve">  (优惠价）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</si>
</sst>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#,##0.00_);[Red]\(#,##0.00\)"/>
    <numFmt numFmtId="177" formatCode="0.00_);[Red]\(0.00\)"/>
  </numFmts>
  <fonts count="37" x14ac:knownFonts="1">
    <font>
      <sz val="11"/>
      <color theme="1"/>
      <name val="宋体"/>
      <charset val="134"/>
      <scheme val="minor"/>
    </font>
    <font>
      <b/>
      <sz val="22"/>
      <color rgb="FF1B4F82"/>
      <name val="微软雅黑"/>
      <family val="2"/>
      <charset val="134"/>
    </font>
    <font>
      <sz val="14"/>
      <color rgb="FF333333"/>
      <name val="微软雅黑"/>
      <family val="2"/>
      <charset val="134"/>
    </font>
    <font>
      <b/>
      <sz val="12"/>
      <color rgb="FFFFFFFF"/>
      <name val="微软雅黑"/>
      <family val="2"/>
      <charset val="134"/>
    </font>
    <font>
      <sz val="12"/>
      <color rgb="FF333333"/>
      <name val="微软雅黑"/>
      <family val="2"/>
      <charset val="134"/>
    </font>
    <font>
      <b/>
      <sz val="12"/>
      <color rgb="FF333333"/>
      <name val="微软雅黑"/>
      <family val="2"/>
      <charset val="134"/>
    </font>
    <font>
      <sz val="11"/>
      <color rgb="FF333333"/>
      <name val="微软雅黑"/>
      <family val="2"/>
      <charset val="134"/>
    </font>
    <font>
      <b/>
      <sz val="12"/>
      <color rgb="FF1B4F82"/>
      <name val="微软雅黑"/>
      <family val="2"/>
      <charset val="134"/>
    </font>
    <font>
      <b/>
      <sz val="14"/>
      <color rgb="FF1B4F82"/>
      <name val="微软雅黑"/>
      <family val="2"/>
      <charset val="134"/>
    </font>
    <font>
      <b/>
      <sz val="18"/>
      <color rgb="FFC00000"/>
      <name val="微软雅黑"/>
      <family val="2"/>
      <charset val="134"/>
    </font>
    <font>
      <b/>
      <sz val="13"/>
      <color rgb="FF1B4F82"/>
      <name val="微软雅黑"/>
      <family val="2"/>
      <charset val="134"/>
    </font>
    <font>
      <sz val="9"/>
      <name val="宋体"/>
      <family val="3"/>
      <charset val="134"/>
      <scheme val="minor"/>
    </font>
    <font>
      <sz val="14"/>
      <color rgb="FF333333"/>
      <name val="微软雅黑"/>
      <family val="2"/>
      <charset val="134"/>
    </font>
    <font>
      <b/>
      <sz val="16"/>
      <color rgb="FF666666"/>
      <name val="微软雅黑"/>
      <family val="2"/>
      <charset val="134"/>
    </font>
    <font>
      <sz val="11"/>
      <color rgb="FF333333"/>
      <name val="微软雅黑"/>
      <family val="2"/>
      <charset val="134"/>
    </font>
    <font>
      <b/>
      <sz val="12"/>
      <color rgb="FF333333"/>
      <name val="微软雅黑"/>
      <family val="2"/>
      <charset val="134"/>
    </font>
    <font>
      <b/>
      <sz val="13"/>
      <color rgb="FF2E75B6"/>
      <name val="微软雅黑"/>
      <family val="2"/>
      <charset val="134"/>
    </font>
    <font>
      <b/>
      <sz val="12"/>
      <color theme="1"/>
      <name val="微软雅黑"/>
      <family val="2"/>
      <charset val="134"/>
    </font>
    <font>
      <sz val="12"/>
      <color rgb="FF333333"/>
      <name val="微软雅黑"/>
      <family val="2"/>
      <charset val="134"/>
    </font>
    <font>
      <sz val="11"/>
      <color theme="1"/>
      <name val="微软雅黑"/>
      <family val="2"/>
      <charset val="134"/>
    </font>
    <font>
      <b/>
      <sz val="12"/>
      <color rgb="FFFFFFFF"/>
      <name val="微软雅黑"/>
      <family val="2"/>
      <charset val="134"/>
    </font>
    <font>
      <sz val="12"/>
      <color theme="1"/>
      <name val="微软雅黑"/>
      <family val="2"/>
      <charset val="134"/>
    </font>
    <font>
      <b/>
      <sz val="12"/>
      <color rgb="FF1B4F82"/>
      <name val="微软雅黑"/>
      <family val="2"/>
      <charset val="134"/>
    </font>
    <font>
      <sz val="11"/>
      <color theme="1"/>
      <name val="宋体"/>
      <family val="3"/>
      <charset val="134"/>
      <scheme val="minor"/>
    </font>
    <font>
      <sz val="12"/>
      <color rgb="FFFFFFFF"/>
      <name val="微软雅黑"/>
      <family val="2"/>
      <charset val="134"/>
    </font>
    <font>
      <sz val="14"/>
      <color theme="1"/>
      <name val="微软雅黑"/>
      <family val="2"/>
      <charset val="134"/>
    </font>
    <font>
      <b/>
      <sz val="14"/>
      <color rgb="FF1B4F82"/>
      <name val="微软雅黑"/>
      <family val="2"/>
      <charset val="134"/>
    </font>
    <font>
      <b/>
      <sz val="12"/>
      <name val="微软雅黑"/>
      <family val="2"/>
      <charset val="134"/>
    </font>
    <font>
      <b/>
      <sz val="13"/>
      <name val="微软雅黑"/>
      <family val="2"/>
      <charset val="134"/>
    </font>
    <font>
      <sz val="13"/>
      <color theme="1"/>
      <name val="微软雅黑"/>
      <family val="2"/>
      <charset val="134"/>
    </font>
    <font>
      <sz val="11"/>
      <color theme="1"/>
      <name val="宋体"/>
      <family val="2"/>
      <charset val="134"/>
      <scheme val="minor"/>
    </font>
    <font>
      <b/>
      <sz val="12"/>
      <color theme="3"/>
      <name val="微软雅黑"/>
      <family val="2"/>
      <charset val="134"/>
    </font>
    <font>
      <b/>
      <sz val="13"/>
      <color theme="1"/>
      <name val="微软雅黑"/>
      <family val="2"/>
      <charset val="134"/>
    </font>
    <font>
      <b/>
      <sz val="13"/>
      <color rgb="FF333333"/>
      <name val="微软雅黑"/>
      <family val="2"/>
      <charset val="134"/>
    </font>
    <font>
      <sz val="12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</font>
    <font>
      <b/>
      <sz val="12"/>
      <color theme="1"/>
      <name val="宋体"/>
      <family val="3"/>
      <charset val="134"/>
    </font>
  </fonts>
  <fills count="9">
    <fill>
      <patternFill patternType="none"/>
    </fill>
    <fill>
      <patternFill patternType="gray125"/>
    </fill>
    <fill>
      <patternFill patternType="solid">
        <fgColor rgb="FF2E75B6"/>
        <bgColor indexed="64"/>
      </patternFill>
    </fill>
    <fill>
      <patternFill patternType="solid">
        <fgColor rgb="FFD6E6F5"/>
        <bgColor indexed="64"/>
      </patternFill>
    </fill>
    <fill>
      <patternFill patternType="solid">
        <fgColor rgb="FFFFF8E1"/>
        <bgColor indexed="64"/>
      </patternFill>
    </fill>
    <fill>
      <patternFill patternType="solid">
        <fgColor rgb="FFF7FAFD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 tint="0.79998168889431442"/>
        <bgColor indexed="65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0" fillId="8" borderId="0" applyNumberFormat="0" applyBorder="0" applyAlignment="0" applyProtection="0">
      <alignment vertical="center"/>
    </xf>
  </cellStyleXfs>
  <cellXfs count="141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6" fillId="5" borderId="1" xfId="0" applyFont="1" applyFill="1" applyBorder="1" applyAlignment="1">
      <alignment horizontal="left" vertical="center" wrapText="1"/>
    </xf>
    <xf numFmtId="3" fontId="4" fillId="4" borderId="1" xfId="0" applyNumberFormat="1" applyFont="1" applyFill="1" applyBorder="1" applyAlignment="1">
      <alignment horizontal="right" vertical="center"/>
    </xf>
    <xf numFmtId="0" fontId="0" fillId="0" borderId="1" xfId="0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1" fillId="0" borderId="1" xfId="0" applyFont="1" applyBorder="1" applyAlignment="1">
      <alignment horizontal="center"/>
    </xf>
    <xf numFmtId="0" fontId="0" fillId="0" borderId="1" xfId="0" applyBorder="1" applyAlignment="1">
      <alignment horizontal="right"/>
    </xf>
    <xf numFmtId="0" fontId="3" fillId="2" borderId="1" xfId="0" applyFont="1" applyFill="1" applyBorder="1" applyAlignment="1">
      <alignment horizontal="right" vertical="center"/>
    </xf>
    <xf numFmtId="0" fontId="0" fillId="0" borderId="0" xfId="0" applyAlignment="1">
      <alignment horizontal="right"/>
    </xf>
    <xf numFmtId="177" fontId="21" fillId="0" borderId="1" xfId="0" applyNumberFormat="1" applyFont="1" applyBorder="1" applyAlignment="1">
      <alignment horizontal="right"/>
    </xf>
    <xf numFmtId="177" fontId="20" fillId="2" borderId="1" xfId="0" applyNumberFormat="1" applyFont="1" applyFill="1" applyBorder="1" applyAlignment="1">
      <alignment horizontal="right" vertical="center"/>
    </xf>
    <xf numFmtId="177" fontId="21" fillId="5" borderId="1" xfId="0" applyNumberFormat="1" applyFont="1" applyFill="1" applyBorder="1" applyAlignment="1">
      <alignment horizontal="right"/>
    </xf>
    <xf numFmtId="177" fontId="21" fillId="0" borderId="0" xfId="0" applyNumberFormat="1" applyFont="1" applyAlignment="1">
      <alignment horizontal="right"/>
    </xf>
    <xf numFmtId="177" fontId="19" fillId="0" borderId="1" xfId="0" applyNumberFormat="1" applyFont="1" applyBorder="1"/>
    <xf numFmtId="177" fontId="20" fillId="2" borderId="1" xfId="0" applyNumberFormat="1" applyFont="1" applyFill="1" applyBorder="1" applyAlignment="1">
      <alignment vertical="center"/>
    </xf>
    <xf numFmtId="177" fontId="21" fillId="0" borderId="1" xfId="0" applyNumberFormat="1" applyFont="1" applyBorder="1"/>
    <xf numFmtId="177" fontId="19" fillId="5" borderId="1" xfId="0" applyNumberFormat="1" applyFont="1" applyFill="1" applyBorder="1"/>
    <xf numFmtId="177" fontId="19" fillId="0" borderId="0" xfId="0" applyNumberFormat="1" applyFont="1"/>
    <xf numFmtId="0" fontId="5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24" fillId="2" borderId="1" xfId="0" applyFont="1" applyFill="1" applyBorder="1" applyAlignment="1">
      <alignment horizontal="center" vertical="center"/>
    </xf>
    <xf numFmtId="0" fontId="18" fillId="5" borderId="1" xfId="0" applyFont="1" applyFill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2" fillId="6" borderId="1" xfId="0" applyFont="1" applyFill="1" applyBorder="1" applyAlignment="1">
      <alignment horizontal="center" vertical="center"/>
    </xf>
    <xf numFmtId="0" fontId="27" fillId="6" borderId="1" xfId="0" applyFont="1" applyFill="1" applyBorder="1" applyAlignment="1">
      <alignment horizontal="center" vertical="center"/>
    </xf>
    <xf numFmtId="0" fontId="21" fillId="0" borderId="1" xfId="0" applyFont="1" applyBorder="1"/>
    <xf numFmtId="176" fontId="3" fillId="2" borderId="1" xfId="0" applyNumberFormat="1" applyFont="1" applyFill="1" applyBorder="1" applyAlignment="1">
      <alignment horizontal="center" vertical="center"/>
    </xf>
    <xf numFmtId="176" fontId="4" fillId="4" borderId="1" xfId="0" applyNumberFormat="1" applyFont="1" applyFill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20" fillId="2" borderId="1" xfId="0" applyFont="1" applyFill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9" fillId="5" borderId="1" xfId="0" applyFont="1" applyFill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0" fillId="6" borderId="0" xfId="0" applyFill="1"/>
    <xf numFmtId="0" fontId="28" fillId="6" borderId="1" xfId="0" applyFont="1" applyFill="1" applyBorder="1" applyAlignment="1">
      <alignment horizontal="center" vertical="center"/>
    </xf>
    <xf numFmtId="0" fontId="29" fillId="0" borderId="1" xfId="0" applyFont="1" applyBorder="1"/>
    <xf numFmtId="0" fontId="29" fillId="0" borderId="1" xfId="0" applyFont="1" applyBorder="1" applyAlignment="1">
      <alignment horizontal="center"/>
    </xf>
    <xf numFmtId="0" fontId="29" fillId="0" borderId="1" xfId="0" applyFont="1" applyBorder="1" applyAlignment="1">
      <alignment horizontal="center" vertical="center"/>
    </xf>
    <xf numFmtId="2" fontId="21" fillId="0" borderId="1" xfId="0" applyNumberFormat="1" applyFont="1" applyBorder="1" applyAlignment="1">
      <alignment horizontal="center" vertical="center"/>
    </xf>
    <xf numFmtId="2" fontId="29" fillId="0" borderId="1" xfId="0" applyNumberFormat="1" applyFont="1" applyBorder="1" applyAlignment="1">
      <alignment horizontal="center" vertical="center"/>
    </xf>
    <xf numFmtId="0" fontId="33" fillId="0" borderId="1" xfId="0" applyFont="1" applyBorder="1" applyAlignment="1">
      <alignment horizontal="left" vertical="center" wrapText="1"/>
    </xf>
    <xf numFmtId="41" fontId="0" fillId="0" borderId="1" xfId="0" applyNumberFormat="1" applyBorder="1"/>
    <xf numFmtId="41" fontId="3" fillId="2" borderId="1" xfId="0" applyNumberFormat="1" applyFont="1" applyFill="1" applyBorder="1" applyAlignment="1">
      <alignment horizontal="center" vertical="center"/>
    </xf>
    <xf numFmtId="41" fontId="17" fillId="0" borderId="1" xfId="0" applyNumberFormat="1" applyFont="1" applyBorder="1"/>
    <xf numFmtId="41" fontId="7" fillId="3" borderId="1" xfId="0" applyNumberFormat="1" applyFont="1" applyFill="1" applyBorder="1" applyAlignment="1">
      <alignment horizontal="right" vertical="center"/>
    </xf>
    <xf numFmtId="41" fontId="19" fillId="0" borderId="1" xfId="0" applyNumberFormat="1" applyFont="1" applyBorder="1"/>
    <xf numFmtId="41" fontId="22" fillId="3" borderId="1" xfId="0" applyNumberFormat="1" applyFont="1" applyFill="1" applyBorder="1" applyAlignment="1">
      <alignment horizontal="right" vertical="center"/>
    </xf>
    <xf numFmtId="41" fontId="29" fillId="0" borderId="1" xfId="0" applyNumberFormat="1" applyFont="1" applyBorder="1"/>
    <xf numFmtId="41" fontId="5" fillId="0" borderId="1" xfId="0" applyNumberFormat="1" applyFont="1" applyBorder="1" applyAlignment="1">
      <alignment horizontal="right" vertical="center"/>
    </xf>
    <xf numFmtId="41" fontId="5" fillId="5" borderId="1" xfId="0" applyNumberFormat="1" applyFont="1" applyFill="1" applyBorder="1" applyAlignment="1">
      <alignment horizontal="right" vertical="center"/>
    </xf>
    <xf numFmtId="41" fontId="8" fillId="3" borderId="1" xfId="0" applyNumberFormat="1" applyFont="1" applyFill="1" applyBorder="1" applyAlignment="1">
      <alignment horizontal="right" vertical="center"/>
    </xf>
    <xf numFmtId="41" fontId="5" fillId="3" borderId="1" xfId="0" applyNumberFormat="1" applyFont="1" applyFill="1" applyBorder="1" applyAlignment="1">
      <alignment horizontal="right" vertical="center"/>
    </xf>
    <xf numFmtId="41" fontId="9" fillId="4" borderId="1" xfId="0" applyNumberFormat="1" applyFont="1" applyFill="1" applyBorder="1" applyAlignment="1">
      <alignment horizontal="right" vertical="center"/>
    </xf>
    <xf numFmtId="41" fontId="0" fillId="0" borderId="0" xfId="0" applyNumberFormat="1"/>
    <xf numFmtId="0" fontId="6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4" fillId="0" borderId="6" xfId="0" applyFont="1" applyBorder="1" applyAlignment="1">
      <alignment horizontal="center" vertical="center"/>
    </xf>
    <xf numFmtId="0" fontId="26" fillId="3" borderId="5" xfId="0" applyFont="1" applyFill="1" applyBorder="1" applyAlignment="1">
      <alignment horizontal="left" vertical="center"/>
    </xf>
    <xf numFmtId="0" fontId="6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5" fillId="0" borderId="6" xfId="0" applyFont="1" applyBorder="1" applyAlignment="1">
      <alignment vertical="center"/>
    </xf>
    <xf numFmtId="0" fontId="26" fillId="3" borderId="4" xfId="0" applyFont="1" applyFill="1" applyBorder="1" applyAlignment="1">
      <alignment vertical="center"/>
    </xf>
    <xf numFmtId="0" fontId="17" fillId="0" borderId="2" xfId="0" applyFont="1" applyBorder="1" applyAlignment="1">
      <alignment vertical="center"/>
    </xf>
    <xf numFmtId="0" fontId="17" fillId="0" borderId="6" xfId="0" applyFont="1" applyBorder="1" applyAlignment="1">
      <alignment vertical="center"/>
    </xf>
    <xf numFmtId="0" fontId="15" fillId="0" borderId="2" xfId="0" applyFont="1" applyBorder="1" applyAlignment="1">
      <alignment vertical="center"/>
    </xf>
    <xf numFmtId="0" fontId="1" fillId="0" borderId="7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2" fillId="0" borderId="5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16" fillId="3" borderId="5" xfId="0" applyFont="1" applyFill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29" fillId="0" borderId="9" xfId="0" applyFont="1" applyBorder="1"/>
    <xf numFmtId="0" fontId="29" fillId="0" borderId="10" xfId="0" applyFont="1" applyBorder="1"/>
    <xf numFmtId="0" fontId="25" fillId="0" borderId="4" xfId="0" applyFont="1" applyBorder="1"/>
    <xf numFmtId="0" fontId="25" fillId="0" borderId="5" xfId="0" applyFont="1" applyBorder="1"/>
    <xf numFmtId="0" fontId="8" fillId="3" borderId="4" xfId="0" applyFont="1" applyFill="1" applyBorder="1" applyAlignment="1">
      <alignment vertical="center"/>
    </xf>
    <xf numFmtId="0" fontId="8" fillId="3" borderId="5" xfId="0" applyFont="1" applyFill="1" applyBorder="1" applyAlignment="1">
      <alignment vertical="center"/>
    </xf>
    <xf numFmtId="0" fontId="4" fillId="3" borderId="4" xfId="0" applyFont="1" applyFill="1" applyBorder="1" applyAlignment="1">
      <alignment vertical="center"/>
    </xf>
    <xf numFmtId="0" fontId="4" fillId="3" borderId="5" xfId="0" applyFont="1" applyFill="1" applyBorder="1" applyAlignment="1">
      <alignment vertical="center"/>
    </xf>
    <xf numFmtId="0" fontId="9" fillId="4" borderId="4" xfId="0" applyFont="1" applyFill="1" applyBorder="1" applyAlignment="1">
      <alignment vertical="center"/>
    </xf>
    <xf numFmtId="0" fontId="9" fillId="4" borderId="5" xfId="0" applyFont="1" applyFill="1" applyBorder="1" applyAlignment="1">
      <alignment vertical="center"/>
    </xf>
    <xf numFmtId="0" fontId="16" fillId="3" borderId="4" xfId="0" applyFont="1" applyFill="1" applyBorder="1" applyAlignment="1">
      <alignment vertical="center"/>
    </xf>
    <xf numFmtId="0" fontId="7" fillId="7" borderId="4" xfId="0" applyFont="1" applyFill="1" applyBorder="1" applyAlignment="1">
      <alignment vertical="center"/>
    </xf>
    <xf numFmtId="0" fontId="7" fillId="7" borderId="5" xfId="0" applyFont="1" applyFill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12" fillId="0" borderId="3" xfId="0" applyFont="1" applyBorder="1" applyAlignment="1">
      <alignment vertical="center"/>
    </xf>
    <xf numFmtId="0" fontId="12" fillId="0" borderId="4" xfId="0" applyFont="1" applyBorder="1" applyAlignment="1">
      <alignment vertical="center"/>
    </xf>
    <xf numFmtId="0" fontId="12" fillId="0" borderId="5" xfId="0" applyFont="1" applyBorder="1" applyAlignment="1">
      <alignment vertical="center"/>
    </xf>
    <xf numFmtId="0" fontId="22" fillId="3" borderId="4" xfId="0" applyFont="1" applyFill="1" applyBorder="1" applyAlignment="1">
      <alignment vertical="center"/>
    </xf>
    <xf numFmtId="0" fontId="22" fillId="3" borderId="5" xfId="0" applyFont="1" applyFill="1" applyBorder="1" applyAlignment="1">
      <alignment vertical="center"/>
    </xf>
    <xf numFmtId="0" fontId="15" fillId="0" borderId="8" xfId="0" applyFont="1" applyBorder="1" applyAlignment="1">
      <alignment vertical="center"/>
    </xf>
    <xf numFmtId="0" fontId="17" fillId="0" borderId="8" xfId="0" applyFont="1" applyBorder="1" applyAlignment="1">
      <alignment vertical="center"/>
    </xf>
    <xf numFmtId="0" fontId="31" fillId="8" borderId="4" xfId="1" applyFont="1" applyBorder="1" applyAlignment="1">
      <alignment vertical="center"/>
    </xf>
    <xf numFmtId="0" fontId="31" fillId="8" borderId="5" xfId="1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3" fillId="0" borderId="4" xfId="0" applyFont="1" applyBorder="1" applyAlignment="1">
      <alignment vertical="center"/>
    </xf>
    <xf numFmtId="0" fontId="1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6" fillId="3" borderId="3" xfId="0" applyFont="1" applyFill="1" applyBorder="1" applyAlignment="1">
      <alignment horizontal="center" vertical="center"/>
    </xf>
    <xf numFmtId="0" fontId="22" fillId="3" borderId="3" xfId="0" applyFont="1" applyFill="1" applyBorder="1" applyAlignment="1">
      <alignment horizontal="center" vertical="center"/>
    </xf>
    <xf numFmtId="0" fontId="26" fillId="3" borderId="3" xfId="0" applyFont="1" applyFill="1" applyBorder="1" applyAlignment="1">
      <alignment horizontal="center" vertical="center"/>
    </xf>
    <xf numFmtId="0" fontId="31" fillId="8" borderId="3" xfId="1" applyFont="1" applyBorder="1" applyAlignment="1">
      <alignment horizontal="center" vertical="center"/>
    </xf>
    <xf numFmtId="0" fontId="29" fillId="0" borderId="9" xfId="0" applyFont="1" applyBorder="1" applyAlignment="1">
      <alignment horizontal="center"/>
    </xf>
    <xf numFmtId="0" fontId="7" fillId="7" borderId="3" xfId="0" applyFont="1" applyFill="1" applyBorder="1" applyAlignment="1">
      <alignment horizontal="center" vertical="center"/>
    </xf>
    <xf numFmtId="0" fontId="25" fillId="0" borderId="3" xfId="0" applyFont="1" applyBorder="1" applyAlignment="1">
      <alignment horizontal="center"/>
    </xf>
    <xf numFmtId="0" fontId="8" fillId="3" borderId="3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9" fillId="4" borderId="3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2" fontId="29" fillId="0" borderId="1" xfId="0" applyNumberFormat="1" applyFont="1" applyBorder="1"/>
    <xf numFmtId="0" fontId="29" fillId="0" borderId="9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3" fillId="0" borderId="5" xfId="0" applyFont="1" applyBorder="1" applyAlignment="1">
      <alignment horizontal="left" vertical="center"/>
    </xf>
    <xf numFmtId="0" fontId="0" fillId="0" borderId="1" xfId="0" applyBorder="1" applyAlignment="1">
      <alignment horizontal="left"/>
    </xf>
    <xf numFmtId="0" fontId="3" fillId="2" borderId="1" xfId="0" applyFont="1" applyFill="1" applyBorder="1" applyAlignment="1">
      <alignment horizontal="left" vertical="center"/>
    </xf>
    <xf numFmtId="0" fontId="0" fillId="3" borderId="1" xfId="0" applyFill="1" applyBorder="1" applyAlignment="1">
      <alignment horizontal="left"/>
    </xf>
    <xf numFmtId="0" fontId="32" fillId="0" borderId="1" xfId="0" applyFont="1" applyBorder="1" applyAlignment="1">
      <alignment horizontal="left"/>
    </xf>
    <xf numFmtId="0" fontId="29" fillId="0" borderId="1" xfId="0" applyFont="1" applyBorder="1" applyAlignment="1">
      <alignment horizontal="left"/>
    </xf>
    <xf numFmtId="0" fontId="29" fillId="3" borderId="1" xfId="0" applyFont="1" applyFill="1" applyBorder="1" applyAlignment="1">
      <alignment horizontal="left"/>
    </xf>
    <xf numFmtId="0" fontId="34" fillId="4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23" fillId="0" borderId="0" xfId="0" applyFont="1"/>
  </cellXfs>
  <cellStyles count="2">
    <cellStyle name="20% - 着色 1" xfId="1" builtinId="30"/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www.wps.cn/officeDocument/2021/sharedlinks" Target="NUL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5"/>
  <sheetViews>
    <sheetView tabSelected="1" workbookViewId="0">
      <selection activeCell="L44" sqref="L44"/>
    </sheetView>
  </sheetViews>
  <sheetFormatPr defaultColWidth="8.90625" defaultRowHeight="17" x14ac:dyDescent="0.45"/>
  <cols>
    <col min="1" max="1" width="11.6328125" style="28" customWidth="1"/>
    <col min="2" max="2" width="14" style="28" customWidth="1"/>
    <col min="3" max="3" width="26" style="32" customWidth="1"/>
    <col min="4" max="4" width="30.453125" style="10" customWidth="1"/>
    <col min="5" max="5" width="8" style="18" customWidth="1"/>
    <col min="6" max="6" width="10" style="44" customWidth="1"/>
    <col min="7" max="7" width="8" style="23" customWidth="1"/>
    <col min="8" max="8" width="10" style="40" customWidth="1"/>
    <col min="9" max="9" width="8" style="10" customWidth="1"/>
    <col min="10" max="10" width="10" style="14" customWidth="1"/>
    <col min="11" max="11" width="14.26953125" style="65" customWidth="1"/>
    <col min="12" max="12" width="21.26953125" style="139" customWidth="1"/>
  </cols>
  <sheetData>
    <row r="1" spans="1:12" ht="44.15" customHeight="1" x14ac:dyDescent="0.25">
      <c r="A1" s="79" t="s">
        <v>0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30"/>
    </row>
    <row r="2" spans="1:12" ht="32.15" customHeight="1" x14ac:dyDescent="0.25">
      <c r="A2" s="80" t="s">
        <v>60</v>
      </c>
      <c r="B2" s="112"/>
      <c r="C2" s="112"/>
      <c r="D2" s="112"/>
      <c r="E2" s="112"/>
      <c r="F2" s="112"/>
      <c r="G2" s="112"/>
      <c r="H2" s="112"/>
      <c r="I2" s="112"/>
      <c r="J2" s="112"/>
      <c r="K2" s="112"/>
      <c r="L2" s="131"/>
    </row>
    <row r="3" spans="1:12" ht="28.15" customHeight="1" x14ac:dyDescent="0.25">
      <c r="A3" s="113" t="s">
        <v>45</v>
      </c>
      <c r="B3" s="103"/>
      <c r="C3" s="103"/>
      <c r="D3" s="103"/>
      <c r="E3" s="104"/>
      <c r="F3" s="42"/>
      <c r="G3" s="99" t="s">
        <v>1</v>
      </c>
      <c r="H3" s="100"/>
      <c r="I3" s="100"/>
      <c r="J3" s="100"/>
      <c r="K3" s="100"/>
      <c r="L3" s="82"/>
    </row>
    <row r="4" spans="1:12" ht="28.15" customHeight="1" x14ac:dyDescent="0.25">
      <c r="A4" s="113" t="s">
        <v>44</v>
      </c>
      <c r="B4" s="103"/>
      <c r="C4" s="103"/>
      <c r="D4" s="103"/>
      <c r="E4" s="104"/>
      <c r="F4" s="42"/>
      <c r="G4" s="99" t="s">
        <v>2</v>
      </c>
      <c r="H4" s="100"/>
      <c r="I4" s="100"/>
      <c r="J4" s="100"/>
      <c r="K4" s="100"/>
      <c r="L4" s="82"/>
    </row>
    <row r="5" spans="1:12" ht="28.15" customHeight="1" x14ac:dyDescent="0.25">
      <c r="A5" s="114" t="s">
        <v>63</v>
      </c>
      <c r="B5" s="100"/>
      <c r="C5" s="100"/>
      <c r="D5" s="100"/>
      <c r="E5" s="101"/>
      <c r="F5" s="42"/>
      <c r="G5" s="102" t="s">
        <v>35</v>
      </c>
      <c r="H5" s="103"/>
      <c r="I5" s="103"/>
      <c r="J5" s="103"/>
      <c r="K5" s="103"/>
      <c r="L5" s="81"/>
    </row>
    <row r="6" spans="1:12" ht="10.15" customHeight="1" x14ac:dyDescent="0.45">
      <c r="A6" s="27"/>
      <c r="B6" s="27"/>
      <c r="C6" s="29"/>
      <c r="D6" s="6"/>
      <c r="E6" s="15"/>
      <c r="F6" s="42"/>
      <c r="G6" s="19"/>
      <c r="H6" s="38"/>
      <c r="I6" s="6"/>
      <c r="J6" s="12"/>
      <c r="K6" s="53"/>
      <c r="L6" s="132"/>
    </row>
    <row r="7" spans="1:12" ht="28.15" customHeight="1" x14ac:dyDescent="0.25">
      <c r="A7" s="1" t="s">
        <v>3</v>
      </c>
      <c r="B7" s="1" t="s">
        <v>4</v>
      </c>
      <c r="C7" s="30" t="s">
        <v>5</v>
      </c>
      <c r="D7" s="1" t="s">
        <v>6</v>
      </c>
      <c r="E7" s="16" t="s">
        <v>7</v>
      </c>
      <c r="F7" s="41" t="s">
        <v>8</v>
      </c>
      <c r="G7" s="20" t="s">
        <v>9</v>
      </c>
      <c r="H7" s="36" t="s">
        <v>10</v>
      </c>
      <c r="I7" s="1" t="s">
        <v>11</v>
      </c>
      <c r="J7" s="13" t="s">
        <v>12</v>
      </c>
      <c r="K7" s="54" t="s">
        <v>13</v>
      </c>
      <c r="L7" s="133" t="s">
        <v>14</v>
      </c>
    </row>
    <row r="8" spans="1:12" ht="26.15" customHeight="1" x14ac:dyDescent="0.25">
      <c r="A8" s="115" t="s">
        <v>47</v>
      </c>
      <c r="B8" s="96"/>
      <c r="C8" s="96"/>
      <c r="D8" s="96"/>
      <c r="E8" s="96"/>
      <c r="F8" s="96"/>
      <c r="G8" s="96"/>
      <c r="H8" s="96"/>
      <c r="I8" s="96"/>
      <c r="J8" s="96"/>
      <c r="K8" s="96"/>
      <c r="L8" s="83"/>
    </row>
    <row r="9" spans="1:12" ht="26.15" customHeight="1" x14ac:dyDescent="0.45">
      <c r="A9" s="84"/>
      <c r="B9" s="78" t="s">
        <v>42</v>
      </c>
      <c r="C9" s="25" t="s">
        <v>38</v>
      </c>
      <c r="D9" s="7" t="s">
        <v>46</v>
      </c>
      <c r="E9" s="15">
        <v>1.06</v>
      </c>
      <c r="F9" s="42">
        <v>0.22</v>
      </c>
      <c r="G9" s="19">
        <v>0.55000000000000004</v>
      </c>
      <c r="H9" s="37">
        <f>E9*G9</f>
        <v>0.58300000000000007</v>
      </c>
      <c r="I9" s="25" t="s">
        <v>36</v>
      </c>
      <c r="J9" s="5">
        <v>1599</v>
      </c>
      <c r="K9" s="55">
        <f t="shared" ref="K9:K10" si="0">H9*J9</f>
        <v>932.2170000000001</v>
      </c>
      <c r="L9" s="132"/>
    </row>
    <row r="10" spans="1:12" ht="26.15" customHeight="1" x14ac:dyDescent="0.45">
      <c r="A10" s="69"/>
      <c r="B10" s="74"/>
      <c r="C10" s="2" t="s">
        <v>68</v>
      </c>
      <c r="D10" s="8" t="s">
        <v>46</v>
      </c>
      <c r="E10" s="15">
        <v>1.06</v>
      </c>
      <c r="F10" s="42"/>
      <c r="G10" s="19">
        <v>0.37</v>
      </c>
      <c r="H10" s="37">
        <f>E10*G10</f>
        <v>0.39219999999999999</v>
      </c>
      <c r="I10" s="25" t="s">
        <v>36</v>
      </c>
      <c r="J10" s="5">
        <v>299</v>
      </c>
      <c r="K10" s="55">
        <f t="shared" si="0"/>
        <v>117.26779999999999</v>
      </c>
      <c r="L10" s="132"/>
    </row>
    <row r="11" spans="1:12" ht="26.15" customHeight="1" x14ac:dyDescent="0.45">
      <c r="A11" s="85"/>
      <c r="B11" s="107"/>
      <c r="C11" s="2" t="s">
        <v>37</v>
      </c>
      <c r="D11" s="7" t="s">
        <v>46</v>
      </c>
      <c r="E11" s="15">
        <v>1.06</v>
      </c>
      <c r="F11" s="42">
        <v>1.7999999999999999E-2</v>
      </c>
      <c r="G11" s="19">
        <v>1.4850000000000001</v>
      </c>
      <c r="H11" s="37">
        <f>E11*G11</f>
        <v>1.5741000000000003</v>
      </c>
      <c r="I11" s="25" t="s">
        <v>36</v>
      </c>
      <c r="J11" s="5">
        <v>880</v>
      </c>
      <c r="K11" s="55">
        <f>H11*J11</f>
        <v>1385.2080000000003</v>
      </c>
      <c r="L11" s="132"/>
    </row>
    <row r="12" spans="1:12" ht="24" customHeight="1" x14ac:dyDescent="0.25">
      <c r="A12" s="116" t="s">
        <v>57</v>
      </c>
      <c r="B12" s="105"/>
      <c r="C12" s="105"/>
      <c r="D12" s="105"/>
      <c r="E12" s="105"/>
      <c r="F12" s="105"/>
      <c r="G12" s="105"/>
      <c r="H12" s="105"/>
      <c r="I12" s="105"/>
      <c r="J12" s="106"/>
      <c r="K12" s="56">
        <f>SUM(K9:K11)</f>
        <v>2434.6928000000007</v>
      </c>
      <c r="L12" s="134"/>
    </row>
    <row r="13" spans="1:12" ht="26.15" customHeight="1" x14ac:dyDescent="0.25">
      <c r="A13" s="115" t="s">
        <v>61</v>
      </c>
      <c r="B13" s="96"/>
      <c r="C13" s="96"/>
      <c r="D13" s="96"/>
      <c r="E13" s="96"/>
      <c r="F13" s="96"/>
      <c r="G13" s="96"/>
      <c r="H13" s="96"/>
      <c r="I13" s="96"/>
      <c r="J13" s="96"/>
      <c r="K13" s="96"/>
      <c r="L13" s="83"/>
    </row>
    <row r="14" spans="1:12" ht="26.15" customHeight="1" x14ac:dyDescent="0.45">
      <c r="A14" s="2">
        <v>1</v>
      </c>
      <c r="B14" s="78" t="s">
        <v>62</v>
      </c>
      <c r="C14" s="2" t="s">
        <v>40</v>
      </c>
      <c r="D14" s="8" t="s">
        <v>72</v>
      </c>
      <c r="E14" s="15">
        <v>0.53</v>
      </c>
      <c r="F14" s="39">
        <v>0.27</v>
      </c>
      <c r="G14" s="21">
        <v>0.95</v>
      </c>
      <c r="H14" s="37">
        <f>E14*G14</f>
        <v>0.50349999999999995</v>
      </c>
      <c r="I14" s="11" t="s">
        <v>36</v>
      </c>
      <c r="J14" s="5">
        <v>1599</v>
      </c>
      <c r="K14" s="57">
        <f>H14*J14</f>
        <v>805.09649999999988</v>
      </c>
      <c r="L14" s="135" t="s">
        <v>65</v>
      </c>
    </row>
    <row r="15" spans="1:12" ht="26.15" customHeight="1" x14ac:dyDescent="0.45">
      <c r="A15" s="2">
        <v>2</v>
      </c>
      <c r="B15" s="74"/>
      <c r="C15" s="2" t="s">
        <v>64</v>
      </c>
      <c r="D15" s="7" t="s">
        <v>71</v>
      </c>
      <c r="E15" s="15">
        <v>0.2</v>
      </c>
      <c r="F15" s="39">
        <v>0.27</v>
      </c>
      <c r="G15" s="21">
        <v>1.25</v>
      </c>
      <c r="H15" s="37">
        <f>E15*G15</f>
        <v>0.25</v>
      </c>
      <c r="I15" s="11" t="s">
        <v>36</v>
      </c>
      <c r="J15" s="5">
        <v>1599</v>
      </c>
      <c r="K15" s="57">
        <f t="shared" ref="K15:K17" si="1">H15*J15</f>
        <v>399.75</v>
      </c>
      <c r="L15" s="135" t="s">
        <v>65</v>
      </c>
    </row>
    <row r="16" spans="1:12" ht="26.15" customHeight="1" x14ac:dyDescent="0.45">
      <c r="A16" s="2">
        <v>3</v>
      </c>
      <c r="B16" s="74"/>
      <c r="C16" s="25" t="s">
        <v>39</v>
      </c>
      <c r="D16" s="7" t="s">
        <v>71</v>
      </c>
      <c r="E16" s="15">
        <v>1.26</v>
      </c>
      <c r="F16" s="39">
        <v>0.6</v>
      </c>
      <c r="G16" s="21">
        <v>2.5550000000000002</v>
      </c>
      <c r="H16" s="37">
        <f t="shared" ref="H16" si="2">E16*G16</f>
        <v>3.2193000000000001</v>
      </c>
      <c r="I16" s="25" t="s">
        <v>15</v>
      </c>
      <c r="J16" s="5">
        <v>1599</v>
      </c>
      <c r="K16" s="57">
        <f t="shared" ref="K16" si="3">H16*J16</f>
        <v>5147.6607000000004</v>
      </c>
      <c r="L16" s="135" t="s">
        <v>65</v>
      </c>
    </row>
    <row r="17" spans="1:12" ht="22.15" customHeight="1" x14ac:dyDescent="0.45">
      <c r="A17" s="2">
        <v>4</v>
      </c>
      <c r="B17" s="107"/>
      <c r="C17" s="2" t="s">
        <v>68</v>
      </c>
      <c r="D17" s="7" t="s">
        <v>71</v>
      </c>
      <c r="E17" s="15"/>
      <c r="F17" s="39"/>
      <c r="G17" s="21"/>
      <c r="H17" s="37">
        <f>SUM(H14:H16)</f>
        <v>3.9727999999999999</v>
      </c>
      <c r="I17" s="25" t="s">
        <v>15</v>
      </c>
      <c r="J17" s="5">
        <v>299</v>
      </c>
      <c r="K17" s="57">
        <f t="shared" si="1"/>
        <v>1187.8671999999999</v>
      </c>
      <c r="L17" s="135"/>
    </row>
    <row r="18" spans="1:12" ht="24" customHeight="1" x14ac:dyDescent="0.25">
      <c r="A18" s="116" t="s">
        <v>41</v>
      </c>
      <c r="B18" s="105"/>
      <c r="C18" s="105"/>
      <c r="D18" s="105"/>
      <c r="E18" s="105"/>
      <c r="F18" s="105"/>
      <c r="G18" s="105"/>
      <c r="H18" s="105"/>
      <c r="I18" s="105"/>
      <c r="J18" s="106"/>
      <c r="K18" s="58">
        <f>SUM(K14:K17)</f>
        <v>7540.3743999999997</v>
      </c>
      <c r="L18" s="134"/>
    </row>
    <row r="19" spans="1:12" ht="24" customHeight="1" x14ac:dyDescent="0.25">
      <c r="A19" s="117" t="s">
        <v>48</v>
      </c>
      <c r="B19" s="75"/>
      <c r="C19" s="75"/>
      <c r="D19" s="75"/>
      <c r="E19" s="75"/>
      <c r="F19" s="75"/>
      <c r="G19" s="75"/>
      <c r="H19" s="75"/>
      <c r="I19" s="75"/>
      <c r="J19" s="75"/>
      <c r="K19" s="75"/>
      <c r="L19" s="70"/>
    </row>
    <row r="20" spans="1:12" ht="24" customHeight="1" x14ac:dyDescent="0.4">
      <c r="A20" s="34">
        <v>1</v>
      </c>
      <c r="B20" s="76" t="s">
        <v>49</v>
      </c>
      <c r="C20" s="11" t="s">
        <v>49</v>
      </c>
      <c r="D20" s="39" t="s">
        <v>72</v>
      </c>
      <c r="E20" s="39">
        <v>1.74</v>
      </c>
      <c r="F20" s="39">
        <v>0.45</v>
      </c>
      <c r="G20" s="39">
        <v>2.4</v>
      </c>
      <c r="H20" s="50">
        <f>E20*G20</f>
        <v>4.1760000000000002</v>
      </c>
      <c r="I20" s="11" t="s">
        <v>36</v>
      </c>
      <c r="J20" s="35">
        <v>1599</v>
      </c>
      <c r="K20" s="58">
        <f>H20*J20</f>
        <v>6677.424</v>
      </c>
      <c r="L20" s="134"/>
    </row>
    <row r="21" spans="1:12" ht="24" customHeight="1" x14ac:dyDescent="0.4">
      <c r="A21" s="34">
        <v>2</v>
      </c>
      <c r="B21" s="77"/>
      <c r="C21" s="11" t="s">
        <v>37</v>
      </c>
      <c r="D21" s="39" t="s">
        <v>72</v>
      </c>
      <c r="E21" s="39">
        <v>0.93</v>
      </c>
      <c r="F21" s="39">
        <v>1.7999999999999999E-2</v>
      </c>
      <c r="G21" s="39">
        <v>0.6</v>
      </c>
      <c r="H21" s="50">
        <f>E21*G21</f>
        <v>0.55800000000000005</v>
      </c>
      <c r="I21" s="11" t="s">
        <v>36</v>
      </c>
      <c r="J21" s="35">
        <v>880</v>
      </c>
      <c r="K21" s="58">
        <f t="shared" ref="K21:K22" si="4">H21*J21</f>
        <v>491.04</v>
      </c>
      <c r="L21" s="134"/>
    </row>
    <row r="22" spans="1:12" ht="24" customHeight="1" x14ac:dyDescent="0.4">
      <c r="A22" s="34">
        <v>3</v>
      </c>
      <c r="B22" s="77"/>
      <c r="C22" s="11" t="s">
        <v>66</v>
      </c>
      <c r="D22" s="39" t="s">
        <v>72</v>
      </c>
      <c r="E22" s="39">
        <v>0.93</v>
      </c>
      <c r="F22" s="39">
        <v>0.32</v>
      </c>
      <c r="G22" s="39">
        <v>0.73</v>
      </c>
      <c r="H22" s="50">
        <f>E22*G22</f>
        <v>0.67890000000000006</v>
      </c>
      <c r="I22" s="11" t="s">
        <v>36</v>
      </c>
      <c r="J22" s="35">
        <v>1599</v>
      </c>
      <c r="K22" s="58">
        <f t="shared" si="4"/>
        <v>1085.5611000000001</v>
      </c>
      <c r="L22" s="134"/>
    </row>
    <row r="23" spans="1:12" ht="24" customHeight="1" x14ac:dyDescent="0.4">
      <c r="A23" s="33">
        <v>4</v>
      </c>
      <c r="B23" s="108"/>
      <c r="C23" s="11" t="s">
        <v>54</v>
      </c>
      <c r="D23" s="39" t="s">
        <v>72</v>
      </c>
      <c r="E23" s="39">
        <v>0.93</v>
      </c>
      <c r="F23" s="39">
        <v>0.45</v>
      </c>
      <c r="G23" s="39">
        <v>0.8</v>
      </c>
      <c r="H23" s="50">
        <f>0.93</f>
        <v>0.93</v>
      </c>
      <c r="I23" s="11" t="s">
        <v>43</v>
      </c>
      <c r="J23" s="35">
        <v>1599</v>
      </c>
      <c r="K23" s="58">
        <f>H23*J23</f>
        <v>1487.0700000000002</v>
      </c>
      <c r="L23" s="134"/>
    </row>
    <row r="24" spans="1:12" ht="24" customHeight="1" x14ac:dyDescent="0.25">
      <c r="A24" s="118" t="s">
        <v>58</v>
      </c>
      <c r="B24" s="109"/>
      <c r="C24" s="109"/>
      <c r="D24" s="109"/>
      <c r="E24" s="109"/>
      <c r="F24" s="109"/>
      <c r="G24" s="109"/>
      <c r="H24" s="109"/>
      <c r="I24" s="109"/>
      <c r="J24" s="110"/>
      <c r="K24" s="58">
        <f>SUM(K20:K23)</f>
        <v>9741.0951000000005</v>
      </c>
      <c r="L24" s="134"/>
    </row>
    <row r="25" spans="1:12" s="45" customFormat="1" ht="24" customHeight="1" x14ac:dyDescent="0.25">
      <c r="A25" s="115" t="s">
        <v>50</v>
      </c>
      <c r="B25" s="96"/>
      <c r="C25" s="96"/>
      <c r="D25" s="96"/>
      <c r="E25" s="96"/>
      <c r="F25" s="96"/>
      <c r="G25" s="96"/>
      <c r="H25" s="96"/>
      <c r="I25" s="96"/>
      <c r="J25" s="96"/>
      <c r="K25" s="96"/>
      <c r="L25" s="83"/>
    </row>
    <row r="26" spans="1:12" s="45" customFormat="1" ht="24" customHeight="1" x14ac:dyDescent="0.5">
      <c r="A26" s="46">
        <v>1</v>
      </c>
      <c r="B26" s="76" t="s">
        <v>51</v>
      </c>
      <c r="C26" s="49" t="s">
        <v>52</v>
      </c>
      <c r="D26" s="49" t="s">
        <v>72</v>
      </c>
      <c r="E26" s="48">
        <v>1.01</v>
      </c>
      <c r="F26" s="49">
        <v>0.6</v>
      </c>
      <c r="G26" s="49">
        <v>2.4</v>
      </c>
      <c r="H26" s="51">
        <f>E26*G26</f>
        <v>2.4239999999999999</v>
      </c>
      <c r="I26" s="49" t="s">
        <v>36</v>
      </c>
      <c r="J26" s="49">
        <v>1599</v>
      </c>
      <c r="K26" s="59">
        <f>H26*J26</f>
        <v>3875.9760000000001</v>
      </c>
      <c r="L26" s="136"/>
    </row>
    <row r="27" spans="1:12" s="45" customFormat="1" ht="24" customHeight="1" x14ac:dyDescent="0.5">
      <c r="A27" s="46">
        <v>2</v>
      </c>
      <c r="B27" s="77"/>
      <c r="C27" s="49" t="s">
        <v>37</v>
      </c>
      <c r="D27" s="49" t="s">
        <v>72</v>
      </c>
      <c r="E27" s="48">
        <v>0.85499999999999998</v>
      </c>
      <c r="F27" s="49"/>
      <c r="G27" s="49">
        <v>2.0249999999999999</v>
      </c>
      <c r="H27" s="51">
        <f>E27*G27</f>
        <v>1.7313749999999999</v>
      </c>
      <c r="I27" s="49" t="s">
        <v>36</v>
      </c>
      <c r="J27" s="49">
        <v>880</v>
      </c>
      <c r="K27" s="59">
        <f>H27*J27</f>
        <v>1523.61</v>
      </c>
      <c r="L27" s="136"/>
    </row>
    <row r="28" spans="1:12" s="45" customFormat="1" ht="24" customHeight="1" x14ac:dyDescent="0.5">
      <c r="A28" s="46">
        <v>3</v>
      </c>
      <c r="B28" s="108"/>
      <c r="C28" s="49" t="s">
        <v>53</v>
      </c>
      <c r="D28" s="49" t="s">
        <v>72</v>
      </c>
      <c r="E28" s="48">
        <v>1.61</v>
      </c>
      <c r="F28" s="49">
        <v>0.6</v>
      </c>
      <c r="G28" s="49">
        <v>2.4</v>
      </c>
      <c r="H28" s="51">
        <f t="shared" ref="H28" si="5">E28*G28</f>
        <v>3.8639999999999999</v>
      </c>
      <c r="I28" s="49" t="s">
        <v>36</v>
      </c>
      <c r="J28" s="49">
        <v>1599</v>
      </c>
      <c r="K28" s="59">
        <f t="shared" ref="K28" si="6">H28*J28</f>
        <v>6178.5360000000001</v>
      </c>
      <c r="L28" s="136"/>
    </row>
    <row r="29" spans="1:12" s="45" customFormat="1" ht="24" customHeight="1" x14ac:dyDescent="0.5">
      <c r="A29" s="118" t="s">
        <v>59</v>
      </c>
      <c r="B29" s="109"/>
      <c r="C29" s="109"/>
      <c r="D29" s="109"/>
      <c r="E29" s="109"/>
      <c r="F29" s="109"/>
      <c r="G29" s="109"/>
      <c r="H29" s="109"/>
      <c r="I29" s="109"/>
      <c r="J29" s="110"/>
      <c r="K29" s="59">
        <f>SUM(K26:K28)</f>
        <v>11578.121999999999</v>
      </c>
      <c r="L29" s="136"/>
    </row>
    <row r="30" spans="1:12" s="45" customFormat="1" ht="24" customHeight="1" x14ac:dyDescent="0.5">
      <c r="A30" s="119"/>
      <c r="B30" s="86"/>
      <c r="C30" s="86"/>
      <c r="D30" s="86"/>
      <c r="E30" s="86"/>
      <c r="F30" s="86"/>
      <c r="G30" s="86"/>
      <c r="H30" s="86"/>
      <c r="I30" s="86"/>
      <c r="J30" s="87"/>
      <c r="K30" s="59"/>
      <c r="L30" s="136"/>
    </row>
    <row r="31" spans="1:12" s="45" customFormat="1" ht="24" customHeight="1" x14ac:dyDescent="0.5">
      <c r="A31" s="119">
        <v>1</v>
      </c>
      <c r="B31" s="86" t="s">
        <v>79</v>
      </c>
      <c r="C31" s="129" t="s">
        <v>78</v>
      </c>
      <c r="D31" s="49" t="s">
        <v>80</v>
      </c>
      <c r="E31" s="47">
        <v>0.55000000000000004</v>
      </c>
      <c r="F31" s="47">
        <v>0.45</v>
      </c>
      <c r="G31" s="47">
        <v>2.27</v>
      </c>
      <c r="H31" s="128">
        <f>E31*G31</f>
        <v>1.2485000000000002</v>
      </c>
      <c r="I31" s="47" t="s">
        <v>36</v>
      </c>
      <c r="J31" s="47">
        <v>3000</v>
      </c>
      <c r="K31" s="59">
        <v>4000</v>
      </c>
      <c r="L31" s="136" t="s">
        <v>83</v>
      </c>
    </row>
    <row r="32" spans="1:12" s="45" customFormat="1" ht="24" customHeight="1" x14ac:dyDescent="0.5">
      <c r="A32" s="48">
        <v>2</v>
      </c>
      <c r="B32" s="47" t="s">
        <v>77</v>
      </c>
      <c r="C32" s="48" t="s">
        <v>37</v>
      </c>
      <c r="D32" s="49" t="s">
        <v>46</v>
      </c>
      <c r="E32" s="47">
        <f>0.37+0.24</f>
        <v>0.61</v>
      </c>
      <c r="F32" s="47">
        <v>1.7999999999999999E-2</v>
      </c>
      <c r="G32" s="47">
        <v>1.39</v>
      </c>
      <c r="H32" s="128">
        <f>E32*G32</f>
        <v>0.84789999999999988</v>
      </c>
      <c r="I32" s="47" t="s">
        <v>36</v>
      </c>
      <c r="J32" s="47">
        <v>880</v>
      </c>
      <c r="K32" s="59">
        <v>500</v>
      </c>
      <c r="L32" s="136" t="s">
        <v>81</v>
      </c>
    </row>
    <row r="33" spans="1:14" ht="26.15" customHeight="1" x14ac:dyDescent="0.25">
      <c r="A33" s="115" t="s">
        <v>76</v>
      </c>
      <c r="B33" s="96"/>
      <c r="C33" s="96"/>
      <c r="D33" s="96"/>
      <c r="E33" s="96"/>
      <c r="F33" s="96"/>
      <c r="G33" s="96"/>
      <c r="H33" s="96"/>
      <c r="I33" s="96"/>
      <c r="J33" s="96"/>
      <c r="K33" s="96"/>
      <c r="L33" s="83"/>
    </row>
    <row r="34" spans="1:14" ht="22.15" customHeight="1" x14ac:dyDescent="0.45">
      <c r="A34" s="2">
        <v>1</v>
      </c>
      <c r="B34" s="24" t="s">
        <v>16</v>
      </c>
      <c r="C34" s="25" t="s">
        <v>17</v>
      </c>
      <c r="D34" s="8" t="s">
        <v>18</v>
      </c>
      <c r="E34" s="15"/>
      <c r="F34" s="42"/>
      <c r="G34" s="19"/>
      <c r="H34" s="37">
        <v>4</v>
      </c>
      <c r="I34" s="2" t="s">
        <v>19</v>
      </c>
      <c r="J34" s="5">
        <v>580</v>
      </c>
      <c r="K34" s="60">
        <f>ROUND(H34*J34,0)</f>
        <v>2320</v>
      </c>
      <c r="L34" s="3"/>
    </row>
    <row r="35" spans="1:14" ht="22.15" customHeight="1" x14ac:dyDescent="0.45">
      <c r="A35" s="2">
        <v>2</v>
      </c>
      <c r="B35" s="24" t="s">
        <v>16</v>
      </c>
      <c r="C35" s="2" t="s">
        <v>70</v>
      </c>
      <c r="D35" s="8"/>
      <c r="E35" s="15"/>
      <c r="F35" s="42"/>
      <c r="G35" s="19"/>
      <c r="H35" s="37">
        <v>2</v>
      </c>
      <c r="I35" s="2" t="s">
        <v>67</v>
      </c>
      <c r="J35" s="5">
        <v>200</v>
      </c>
      <c r="K35" s="60">
        <f>ROUND(H35*J35,0)</f>
        <v>400</v>
      </c>
      <c r="L35" s="52" t="s">
        <v>69</v>
      </c>
    </row>
    <row r="36" spans="1:14" ht="22.15" customHeight="1" x14ac:dyDescent="0.45">
      <c r="A36" s="2">
        <v>3</v>
      </c>
      <c r="B36" s="24" t="s">
        <v>74</v>
      </c>
      <c r="C36" s="2" t="s">
        <v>75</v>
      </c>
      <c r="D36" s="8"/>
      <c r="E36" s="15"/>
      <c r="F36" s="42"/>
      <c r="G36" s="19"/>
      <c r="H36" s="37">
        <v>1.18</v>
      </c>
      <c r="I36" s="2" t="s">
        <v>36</v>
      </c>
      <c r="J36" s="5"/>
      <c r="K36" s="60">
        <v>802</v>
      </c>
      <c r="L36" s="52"/>
    </row>
    <row r="37" spans="1:14" ht="22.15" customHeight="1" x14ac:dyDescent="0.45">
      <c r="A37" s="2">
        <v>4</v>
      </c>
      <c r="B37" s="26" t="s">
        <v>16</v>
      </c>
      <c r="C37" s="31" t="s">
        <v>56</v>
      </c>
      <c r="D37" s="9"/>
      <c r="E37" s="17"/>
      <c r="F37" s="43"/>
      <c r="G37" s="22"/>
      <c r="H37" s="37">
        <v>6</v>
      </c>
      <c r="I37" s="31" t="s">
        <v>55</v>
      </c>
      <c r="J37" s="5">
        <v>150</v>
      </c>
      <c r="K37" s="61">
        <f t="shared" ref="K37" si="7">ROUND(H37*J37,0)</f>
        <v>900</v>
      </c>
      <c r="L37" s="4"/>
    </row>
    <row r="38" spans="1:14" ht="24" customHeight="1" x14ac:dyDescent="0.25">
      <c r="A38" s="120" t="s">
        <v>20</v>
      </c>
      <c r="B38" s="97"/>
      <c r="C38" s="97"/>
      <c r="D38" s="97"/>
      <c r="E38" s="97"/>
      <c r="F38" s="97"/>
      <c r="G38" s="97"/>
      <c r="H38" s="97"/>
      <c r="I38" s="97"/>
      <c r="J38" s="98"/>
      <c r="K38" s="56">
        <f>SUM(K34:K37)</f>
        <v>4422</v>
      </c>
      <c r="L38" s="134"/>
    </row>
    <row r="39" spans="1:14" ht="29.15" customHeight="1" x14ac:dyDescent="0.45">
      <c r="A39" s="121" t="s">
        <v>73</v>
      </c>
      <c r="B39" s="88"/>
      <c r="C39" s="88"/>
      <c r="D39" s="88"/>
      <c r="E39" s="88"/>
      <c r="F39" s="88"/>
      <c r="G39" s="88"/>
      <c r="H39" s="88"/>
      <c r="I39" s="88"/>
      <c r="J39" s="89"/>
      <c r="K39" s="53"/>
      <c r="L39" s="132"/>
    </row>
    <row r="40" spans="1:14" ht="26.15" customHeight="1" x14ac:dyDescent="0.5">
      <c r="A40" s="122" t="s">
        <v>21</v>
      </c>
      <c r="B40" s="90"/>
      <c r="C40" s="90"/>
      <c r="D40" s="90"/>
      <c r="E40" s="90"/>
      <c r="F40" s="90"/>
      <c r="G40" s="90"/>
      <c r="H40" s="90"/>
      <c r="I40" s="90"/>
      <c r="J40" s="91"/>
      <c r="K40" s="62">
        <f>K38+K18+K12+K24+K29+K32+K31</f>
        <v>40216.284299999999</v>
      </c>
      <c r="L40" s="137"/>
    </row>
    <row r="41" spans="1:14" ht="26.15" customHeight="1" x14ac:dyDescent="0.25">
      <c r="A41" s="123" t="s">
        <v>22</v>
      </c>
      <c r="B41" s="92"/>
      <c r="C41" s="92"/>
      <c r="D41" s="92"/>
      <c r="E41" s="92"/>
      <c r="F41" s="92"/>
      <c r="G41" s="92"/>
      <c r="H41" s="92"/>
      <c r="I41" s="92"/>
      <c r="J41" s="93"/>
      <c r="K41" s="63">
        <f>ROUND(K40*(1+0.01),0)</f>
        <v>40618</v>
      </c>
      <c r="L41" s="134"/>
      <c r="N41" s="140"/>
    </row>
    <row r="42" spans="1:14" ht="34.15" customHeight="1" x14ac:dyDescent="0.25">
      <c r="A42" s="124" t="s">
        <v>23</v>
      </c>
      <c r="B42" s="94"/>
      <c r="C42" s="94"/>
      <c r="D42" s="94"/>
      <c r="E42" s="94"/>
      <c r="F42" s="94"/>
      <c r="G42" s="94"/>
      <c r="H42" s="94"/>
      <c r="I42" s="94"/>
      <c r="J42" s="95"/>
      <c r="K42" s="64">
        <v>40102</v>
      </c>
      <c r="L42" s="138" t="s">
        <v>82</v>
      </c>
    </row>
    <row r="44" spans="1:14" ht="24" customHeight="1" x14ac:dyDescent="0.25">
      <c r="A44" s="125" t="s">
        <v>24</v>
      </c>
      <c r="B44" s="73"/>
      <c r="C44" s="73"/>
      <c r="D44" s="73"/>
      <c r="E44" s="73"/>
      <c r="F44" s="73"/>
      <c r="G44" s="73"/>
      <c r="H44" s="73"/>
      <c r="I44" s="73"/>
      <c r="J44" s="73"/>
      <c r="K44" s="73"/>
      <c r="L44" s="68"/>
    </row>
    <row r="45" spans="1:14" ht="18" customHeight="1" x14ac:dyDescent="0.25">
      <c r="A45" s="126" t="s">
        <v>25</v>
      </c>
      <c r="B45" s="71"/>
      <c r="C45" s="71"/>
      <c r="D45" s="71"/>
      <c r="E45" s="71"/>
      <c r="F45" s="71"/>
      <c r="G45" s="71"/>
      <c r="H45" s="71"/>
      <c r="I45" s="71"/>
      <c r="J45" s="71"/>
      <c r="K45" s="71"/>
      <c r="L45" s="66"/>
    </row>
    <row r="46" spans="1:14" ht="18" customHeight="1" x14ac:dyDescent="0.25">
      <c r="A46" s="126" t="s">
        <v>26</v>
      </c>
      <c r="B46" s="71"/>
      <c r="C46" s="71"/>
      <c r="D46" s="71"/>
      <c r="E46" s="71"/>
      <c r="F46" s="71"/>
      <c r="G46" s="71"/>
      <c r="H46" s="71"/>
      <c r="I46" s="71"/>
      <c r="J46" s="71"/>
      <c r="K46" s="71"/>
      <c r="L46" s="66"/>
    </row>
    <row r="47" spans="1:14" ht="18" customHeight="1" x14ac:dyDescent="0.25">
      <c r="A47" s="126" t="s">
        <v>27</v>
      </c>
      <c r="B47" s="71"/>
      <c r="C47" s="71"/>
      <c r="D47" s="71"/>
      <c r="E47" s="71"/>
      <c r="F47" s="71"/>
      <c r="G47" s="71"/>
      <c r="H47" s="71"/>
      <c r="I47" s="71"/>
      <c r="J47" s="71"/>
      <c r="K47" s="71"/>
      <c r="L47" s="66"/>
    </row>
    <row r="48" spans="1:14" ht="18" customHeight="1" x14ac:dyDescent="0.25">
      <c r="A48" s="126" t="s">
        <v>28</v>
      </c>
      <c r="B48" s="71"/>
      <c r="C48" s="71"/>
      <c r="D48" s="71"/>
      <c r="E48" s="71"/>
      <c r="F48" s="71"/>
      <c r="G48" s="71"/>
      <c r="H48" s="71"/>
      <c r="I48" s="71"/>
      <c r="J48" s="71"/>
      <c r="K48" s="71"/>
      <c r="L48" s="66"/>
    </row>
    <row r="49" spans="1:12" ht="18" customHeight="1" x14ac:dyDescent="0.25">
      <c r="A49" s="126" t="s">
        <v>29</v>
      </c>
      <c r="B49" s="71"/>
      <c r="C49" s="71"/>
      <c r="D49" s="71"/>
      <c r="E49" s="71"/>
      <c r="F49" s="71"/>
      <c r="G49" s="71"/>
      <c r="H49" s="71"/>
      <c r="I49" s="71"/>
      <c r="J49" s="71"/>
      <c r="K49" s="71"/>
      <c r="L49" s="66"/>
    </row>
    <row r="50" spans="1:12" ht="18" customHeight="1" x14ac:dyDescent="0.25">
      <c r="A50" s="126" t="s">
        <v>30</v>
      </c>
      <c r="B50" s="71"/>
      <c r="C50" s="71"/>
      <c r="D50" s="71"/>
      <c r="E50" s="71"/>
      <c r="F50" s="71"/>
      <c r="G50" s="71"/>
      <c r="H50" s="71"/>
      <c r="I50" s="71"/>
      <c r="J50" s="71"/>
      <c r="K50" s="71"/>
      <c r="L50" s="66"/>
    </row>
    <row r="51" spans="1:12" ht="18" customHeight="1" x14ac:dyDescent="0.25">
      <c r="A51" s="126" t="s">
        <v>31</v>
      </c>
      <c r="B51" s="71"/>
      <c r="C51" s="71"/>
      <c r="D51" s="71"/>
      <c r="E51" s="71"/>
      <c r="F51" s="71"/>
      <c r="G51" s="71"/>
      <c r="H51" s="71"/>
      <c r="I51" s="71"/>
      <c r="J51" s="71"/>
      <c r="K51" s="71"/>
      <c r="L51" s="66"/>
    </row>
    <row r="54" spans="1:12" ht="17.25" customHeight="1" x14ac:dyDescent="0.25">
      <c r="A54" s="127" t="s">
        <v>32</v>
      </c>
      <c r="B54" s="72"/>
      <c r="C54" s="72"/>
      <c r="D54" s="72"/>
      <c r="E54" s="72"/>
      <c r="G54" s="72" t="s">
        <v>33</v>
      </c>
      <c r="H54" s="72"/>
      <c r="I54" s="72"/>
      <c r="J54" s="72"/>
      <c r="K54" s="72"/>
      <c r="L54" s="67"/>
    </row>
    <row r="55" spans="1:12" ht="17.25" customHeight="1" x14ac:dyDescent="0.25">
      <c r="A55" s="127" t="s">
        <v>34</v>
      </c>
      <c r="B55" s="72"/>
      <c r="C55" s="72"/>
      <c r="D55" s="72"/>
      <c r="E55" s="72"/>
      <c r="G55" s="72" t="s">
        <v>34</v>
      </c>
      <c r="H55" s="72"/>
      <c r="I55" s="72"/>
      <c r="J55" s="72"/>
      <c r="K55" s="72"/>
      <c r="L55" s="67"/>
    </row>
  </sheetData>
  <phoneticPr fontId="11" type="noConversion"/>
  <printOptions horizontalCentered="1"/>
  <pageMargins left="0.3" right="0.3" top="0.5" bottom="0.5" header="0.5" footer="0.5"/>
  <pageSetup paperSize="9" scale="6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365514270@qq.com</cp:lastModifiedBy>
  <dcterms:created xsi:type="dcterms:W3CDTF">2026-04-23T17:22:00Z</dcterms:created>
  <dcterms:modified xsi:type="dcterms:W3CDTF">2026-07-29T05:45:13Z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127AB587C48747399675239B5FBB8503_12</vt:lpwstr>
  </property>
  <property fmtid="{D5CDD505-2E9C-101B-9397-08002B2CF9AE}" pid="3" name="KSOProductBuildVer">
    <vt:lpwstr>2052-12.1.0.22529</vt:lpwstr>
  </property>
</Properties>
</file>